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jpeg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checkCompatibility="1" autoCompressPictures="0"/>
  <bookViews>
    <workbookView xWindow="480" yWindow="480" windowWidth="25120" windowHeight="14100" tabRatio="500"/>
  </bookViews>
  <sheets>
    <sheet name="ACTS Annual Accounts Cover" sheetId="18" r:id="rId1"/>
    <sheet name="Cover 2022" sheetId="15" r:id="rId2"/>
    <sheet name="Income and Expenditure 2022" sheetId="16" r:id="rId3"/>
    <sheet name="Balance Sheet 2022" sheetId="17" r:id="rId4"/>
    <sheet name="Cover 2021" sheetId="11" r:id="rId5"/>
    <sheet name="Income and Expenditure 2021" sheetId="12" r:id="rId6"/>
    <sheet name="Balance Sheet 2021" sheetId="13" r:id="rId7"/>
    <sheet name="Cover 2020" sheetId="8" r:id="rId8"/>
    <sheet name="Income and Expenditure 2020" sheetId="9" r:id="rId9"/>
    <sheet name="Balance Sheet 2020" sheetId="10" r:id="rId10"/>
    <sheet name="Cover 2019" sheetId="5" r:id="rId11"/>
    <sheet name="Income and Expenditure 2019" sheetId="6" r:id="rId12"/>
    <sheet name="Balance Sheet 2019" sheetId="7" r:id="rId13"/>
    <sheet name="Cover 2018" sheetId="2" r:id="rId14"/>
    <sheet name="Income and Expenditure 2018" sheetId="3" r:id="rId15"/>
    <sheet name="Balance Sheet 2018" sheetId="4" r:id="rId1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7" l="1"/>
  <c r="I14" i="17"/>
  <c r="I19" i="17"/>
  <c r="I10" i="16"/>
  <c r="I12" i="16"/>
  <c r="I18" i="16"/>
  <c r="I20" i="16"/>
  <c r="I14" i="13"/>
  <c r="K14" i="13"/>
  <c r="I19" i="13"/>
  <c r="K19" i="13"/>
  <c r="I25" i="13"/>
  <c r="K25" i="13"/>
  <c r="I12" i="12"/>
  <c r="K12" i="12"/>
  <c r="I18" i="12"/>
  <c r="K18" i="12"/>
  <c r="I20" i="12"/>
  <c r="K20" i="12"/>
  <c r="I14" i="10"/>
  <c r="K14" i="10"/>
  <c r="I19" i="10"/>
  <c r="K19" i="10"/>
  <c r="I25" i="10"/>
  <c r="K25" i="10"/>
  <c r="I12" i="9"/>
  <c r="K12" i="9"/>
  <c r="I18" i="9"/>
  <c r="K18" i="9"/>
  <c r="I20" i="9"/>
  <c r="K20" i="9"/>
  <c r="I14" i="7"/>
  <c r="K14" i="7"/>
  <c r="I19" i="7"/>
  <c r="K19" i="7"/>
  <c r="I25" i="7"/>
  <c r="K25" i="7"/>
  <c r="I12" i="6"/>
  <c r="K12" i="6"/>
  <c r="I18" i="6"/>
  <c r="K18" i="6"/>
  <c r="I20" i="6"/>
  <c r="K20" i="6"/>
  <c r="I14" i="4"/>
  <c r="I19" i="4"/>
  <c r="I25" i="4"/>
  <c r="I12" i="3"/>
  <c r="I18" i="3"/>
  <c r="I20" i="3"/>
</calcChain>
</file>

<file path=xl/sharedStrings.xml><?xml version="1.0" encoding="utf-8"?>
<sst xmlns="http://schemas.openxmlformats.org/spreadsheetml/2006/main" count="157" uniqueCount="38">
  <si>
    <t>For the year ended 31 December 2018</t>
  </si>
  <si>
    <t>UNAUDITED FINANCIAL STATEMENTS FOR THE YEAR ENDED 31st DECEMBER 2018</t>
  </si>
  <si>
    <t>Net income/expenditure for the year</t>
  </si>
  <si>
    <t>Total Expenditure</t>
  </si>
  <si>
    <t>-</t>
  </si>
  <si>
    <t>Other expenditure</t>
  </si>
  <si>
    <t>Charitable Activities</t>
  </si>
  <si>
    <t>Expenditure</t>
  </si>
  <si>
    <t>Total Income</t>
  </si>
  <si>
    <t>Income from charitable activities</t>
  </si>
  <si>
    <t>Income and endowments</t>
  </si>
  <si>
    <t>Statement of Financial Activities (incorporating the Income and Expenditure Account)</t>
  </si>
  <si>
    <t>Treasurer</t>
  </si>
  <si>
    <t>David Orr</t>
  </si>
  <si>
    <t>These financial statements were prepared and approved on the 16th April 2019 by:</t>
  </si>
  <si>
    <t>Unrestricted funds</t>
  </si>
  <si>
    <t>Restricted income funds</t>
  </si>
  <si>
    <t>Funds of Charity</t>
  </si>
  <si>
    <t>Net Current Assets/Net Assets</t>
  </si>
  <si>
    <r>
      <rPr>
        <b/>
        <sz val="11"/>
        <color theme="1"/>
        <rFont val="Calibri"/>
        <family val="2"/>
        <scheme val="minor"/>
      </rPr>
      <t xml:space="preserve">Creditors: </t>
    </r>
    <r>
      <rPr>
        <sz val="12"/>
        <color theme="1"/>
        <rFont val="Calibri"/>
        <family val="2"/>
        <scheme val="minor"/>
      </rPr>
      <t>Amounts due within one year</t>
    </r>
  </si>
  <si>
    <t>Total Current Assets</t>
  </si>
  <si>
    <t>Cash at bank</t>
  </si>
  <si>
    <t>Debtors</t>
  </si>
  <si>
    <t>Current Assets</t>
  </si>
  <si>
    <t>Balance Sheet</t>
  </si>
  <si>
    <t>For the year ended 31 December 2019</t>
  </si>
  <si>
    <t>UNAUDITED FINANCIAL STATEMENTS FOR THE YEAR ENDED 31st DECEMBER 2019</t>
  </si>
  <si>
    <t>For the year ended 31 December 2020</t>
  </si>
  <si>
    <t>UNAUDITED FINANCIAL STATEMENTS FOR THE YEAR ENDED 31st DECEMBER 2020</t>
  </si>
  <si>
    <t>Fundraising Activities</t>
  </si>
  <si>
    <t>Income from fundraising activities including donations</t>
  </si>
  <si>
    <t>Funds</t>
  </si>
  <si>
    <t>For the year ended 31 December 2021</t>
  </si>
  <si>
    <t>UNAUDITED FINANCIAL STATEMENTS FOR THE YEAR ENDED 31st DECEMBER 2021</t>
  </si>
  <si>
    <t>For the year ended 31 December 2022</t>
  </si>
  <si>
    <t>UNAUDITED FINANCIAL STATEMENTS FOR THE YEAR ENDED 31st DECEMBER</t>
  </si>
  <si>
    <t>All Years</t>
  </si>
  <si>
    <t>UNAUDITED FINANCIAL STATEMENTS FOR THE YEAR ENDED 31st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</si>
</sst>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_-&quot;£&quot;* #,##0_-;\-&quot;£&quot;* #,##0_-;_-&quot;£&quot;* &quot;-&quot;_-;_-@_-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164" fontId="2" fillId="0" borderId="1" xfId="1" applyNumberFormat="1" applyFont="1" applyBorder="1"/>
    <xf numFmtId="164" fontId="1" fillId="0" borderId="1" xfId="1" applyNumberFormat="1" applyBorder="1"/>
    <xf numFmtId="165" fontId="1" fillId="0" borderId="0" xfId="1" applyNumberFormat="1" applyAlignment="1">
      <alignment horizontal="right"/>
    </xf>
    <xf numFmtId="1" fontId="1" fillId="0" borderId="0" xfId="1" applyNumberFormat="1"/>
    <xf numFmtId="1" fontId="1" fillId="0" borderId="0" xfId="1" applyNumberFormat="1" applyAlignment="1">
      <alignment horizontal="right"/>
    </xf>
    <xf numFmtId="0" fontId="1" fillId="0" borderId="0" xfId="1" applyAlignment="1">
      <alignment horizontal="right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7</xdr:row>
      <xdr:rowOff>139700</xdr:rowOff>
    </xdr:from>
    <xdr:to>
      <xdr:col>9</xdr:col>
      <xdr:colOff>139700</xdr:colOff>
      <xdr:row>28</xdr:row>
      <xdr:rowOff>5283</xdr:rowOff>
    </xdr:to>
    <xdr:pic>
      <xdr:nvPicPr>
        <xdr:cNvPr id="2" name="Picture 1" descr="Acts Logo Layout 2.eps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4300"/>
          <a:ext cx="4978399" cy="3599383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241301</xdr:colOff>
      <xdr:row>7</xdr:row>
      <xdr:rowOff>139700</xdr:rowOff>
    </xdr:from>
    <xdr:to>
      <xdr:col>9</xdr:col>
      <xdr:colOff>139700</xdr:colOff>
      <xdr:row>28</xdr:row>
      <xdr:rowOff>304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4300"/>
          <a:ext cx="4978399" cy="3594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7</xdr:row>
      <xdr:rowOff>139700</xdr:rowOff>
    </xdr:from>
    <xdr:to>
      <xdr:col>9</xdr:col>
      <xdr:colOff>139700</xdr:colOff>
      <xdr:row>28</xdr:row>
      <xdr:rowOff>5283</xdr:rowOff>
    </xdr:to>
    <xdr:pic>
      <xdr:nvPicPr>
        <xdr:cNvPr id="2" name="Picture 1" descr="Acts Logo Layout 2.eps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4300"/>
          <a:ext cx="4978399" cy="3599383"/>
        </a:xfrm>
        <a:prstGeom prst="rect">
          <a:avLst/>
        </a:prstGeom>
      </xdr:spPr>
    </xdr:pic>
    <xdr:clientData/>
  </xdr:twoCellAnchor>
  <xdr:twoCellAnchor editAs="oneCell">
    <xdr:from>
      <xdr:col>1</xdr:col>
      <xdr:colOff>241301</xdr:colOff>
      <xdr:row>7</xdr:row>
      <xdr:rowOff>139700</xdr:rowOff>
    </xdr:from>
    <xdr:to>
      <xdr:col>9</xdr:col>
      <xdr:colOff>139700</xdr:colOff>
      <xdr:row>28</xdr:row>
      <xdr:rowOff>304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4300"/>
          <a:ext cx="4978399" cy="3594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7</xdr:row>
      <xdr:rowOff>142189</xdr:rowOff>
    </xdr:from>
    <xdr:to>
      <xdr:col>9</xdr:col>
      <xdr:colOff>139700</xdr:colOff>
      <xdr:row>28</xdr:row>
      <xdr:rowOff>2793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6789"/>
          <a:ext cx="4978399" cy="35944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7</xdr:row>
      <xdr:rowOff>142189</xdr:rowOff>
    </xdr:from>
    <xdr:to>
      <xdr:col>9</xdr:col>
      <xdr:colOff>139700</xdr:colOff>
      <xdr:row>28</xdr:row>
      <xdr:rowOff>2793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6789"/>
          <a:ext cx="4978399" cy="35944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241301</xdr:colOff>
      <xdr:row>7</xdr:row>
      <xdr:rowOff>142189</xdr:rowOff>
    </xdr:from>
    <xdr:to>
      <xdr:col>9</xdr:col>
      <xdr:colOff>139700</xdr:colOff>
      <xdr:row>28</xdr:row>
      <xdr:rowOff>2793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386789"/>
          <a:ext cx="4978399" cy="35944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7</xdr:row>
      <xdr:rowOff>142189</xdr:rowOff>
    </xdr:from>
    <xdr:to>
      <xdr:col>8</xdr:col>
      <xdr:colOff>292100</xdr:colOff>
      <xdr:row>28</xdr:row>
      <xdr:rowOff>2793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701" y="1386789"/>
          <a:ext cx="4978399" cy="3594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20"/>
  <sheetViews>
    <sheetView tabSelected="1" workbookViewId="0">
      <selection activeCell="H32" sqref="H32"/>
    </sheetView>
  </sheetViews>
  <sheetFormatPr baseColWidth="10" defaultColWidth="8.83203125" defaultRowHeight="14" x14ac:dyDescent="0"/>
  <cols>
    <col min="1" max="1" width="4.33203125" style="1" customWidth="1"/>
    <col min="2" max="2" width="4.83203125" style="1" customWidth="1"/>
    <col min="3" max="9" width="8.83203125" style="1"/>
    <col min="10" max="10" width="8.83203125" style="1" customWidth="1"/>
    <col min="11" max="11" width="4.83203125" style="1" customWidth="1"/>
    <col min="12" max="16384" width="8.83203125" style="1"/>
  </cols>
  <sheetData>
    <row r="5" spans="3:3">
      <c r="C5" s="2" t="s">
        <v>35</v>
      </c>
    </row>
    <row r="6" spans="3:3">
      <c r="C6" s="1" t="s">
        <v>36</v>
      </c>
    </row>
    <row r="9" spans="3:3">
      <c r="C9" s="2"/>
    </row>
    <row r="12" spans="3:3">
      <c r="C12" s="2"/>
    </row>
    <row r="14" spans="3:3">
      <c r="C14" s="2"/>
    </row>
    <row r="18" spans="3:3">
      <c r="C18" s="2"/>
    </row>
    <row r="20" spans="3:3">
      <c r="C20" s="2"/>
    </row>
  </sheetData>
  <pageMargins left="0.7" right="0.7" top="0.75" bottom="0.75" header="0.3" footer="0.3"/>
  <pageSetup scale="96" orientation="portrait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5"/>
  <sheetViews>
    <sheetView workbookViewId="0">
      <selection activeCell="M11" sqref="M11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24</v>
      </c>
    </row>
    <row r="6" spans="2:11">
      <c r="B6" s="1" t="s">
        <v>27</v>
      </c>
    </row>
    <row r="8" spans="2:11">
      <c r="I8" s="1">
        <v>2020</v>
      </c>
      <c r="K8" s="1">
        <v>2019</v>
      </c>
    </row>
    <row r="10" spans="2:11">
      <c r="B10" s="2" t="s">
        <v>23</v>
      </c>
    </row>
    <row r="11" spans="2:11">
      <c r="B11" s="1" t="s">
        <v>22</v>
      </c>
      <c r="I11" s="8" t="s">
        <v>4</v>
      </c>
      <c r="K11" s="8" t="s">
        <v>4</v>
      </c>
    </row>
    <row r="12" spans="2:11">
      <c r="B12" s="1" t="s">
        <v>21</v>
      </c>
      <c r="I12" s="6">
        <v>1406.33</v>
      </c>
      <c r="K12" s="6">
        <v>1118.49</v>
      </c>
    </row>
    <row r="14" spans="2:11" ht="15" thickBot="1">
      <c r="B14" s="2" t="s">
        <v>20</v>
      </c>
      <c r="I14" s="3">
        <f>I12</f>
        <v>1406.33</v>
      </c>
      <c r="K14" s="3">
        <f>K12</f>
        <v>1118.49</v>
      </c>
    </row>
    <row r="17" spans="2:11" ht="15">
      <c r="B17" s="1" t="s">
        <v>19</v>
      </c>
      <c r="I17" s="8" t="s">
        <v>4</v>
      </c>
      <c r="K17" s="8" t="s">
        <v>4</v>
      </c>
    </row>
    <row r="19" spans="2:11" ht="15" thickBot="1">
      <c r="B19" s="1" t="s">
        <v>18</v>
      </c>
      <c r="I19" s="3">
        <f>I14</f>
        <v>1406.33</v>
      </c>
      <c r="K19" s="3">
        <f>K14</f>
        <v>1118.49</v>
      </c>
    </row>
    <row r="21" spans="2:11">
      <c r="B21" s="2" t="s">
        <v>31</v>
      </c>
    </row>
    <row r="22" spans="2:11">
      <c r="B22" s="1" t="s">
        <v>16</v>
      </c>
      <c r="I22" s="7" t="s">
        <v>4</v>
      </c>
      <c r="K22" s="7" t="s">
        <v>4</v>
      </c>
    </row>
    <row r="23" spans="2:11">
      <c r="B23" s="1" t="s">
        <v>15</v>
      </c>
      <c r="I23" s="6">
        <v>1406.33</v>
      </c>
      <c r="K23" s="6">
        <v>1118.49</v>
      </c>
    </row>
    <row r="25" spans="2:11" ht="15" thickBot="1">
      <c r="I25" s="3">
        <f>SUM(I22:I24)</f>
        <v>1406.33</v>
      </c>
      <c r="K25" s="3">
        <f>SUM(K22:K24)</f>
        <v>1118.49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97" orientation="portrait" horizontalDpi="4294967292" verticalDpi="4294967292"/>
  <headerFooter>
    <oddHeader>&amp;R&amp;"Calibri,Regular"&amp;K000000&amp;G</oddHeader>
  </headerFooter>
  <colBreaks count="1" manualBreakCount="1">
    <brk id="10" max="1048575" man="1"/>
  </col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20"/>
  <sheetViews>
    <sheetView workbookViewId="0">
      <selection sqref="A1:A1048576"/>
    </sheetView>
  </sheetViews>
  <sheetFormatPr baseColWidth="10" defaultColWidth="8.83203125" defaultRowHeight="14" x14ac:dyDescent="0"/>
  <cols>
    <col min="1" max="1" width="4.33203125" style="1" customWidth="1"/>
    <col min="2" max="2" width="4.83203125" style="1" customWidth="1"/>
    <col min="3" max="9" width="8.83203125" style="1"/>
    <col min="10" max="10" width="8.83203125" style="1" customWidth="1"/>
    <col min="11" max="11" width="4.83203125" style="1" customWidth="1"/>
    <col min="12" max="16384" width="8.83203125" style="1"/>
  </cols>
  <sheetData>
    <row r="5" spans="3:3">
      <c r="C5" s="2" t="s">
        <v>26</v>
      </c>
    </row>
    <row r="6" spans="3:3">
      <c r="C6" s="1" t="s">
        <v>25</v>
      </c>
    </row>
    <row r="9" spans="3:3">
      <c r="C9" s="2"/>
    </row>
    <row r="12" spans="3:3">
      <c r="C12" s="2"/>
    </row>
    <row r="14" spans="3:3">
      <c r="C14" s="2"/>
    </row>
    <row r="18" spans="3:3">
      <c r="C18" s="2"/>
    </row>
    <row r="20" spans="3:3">
      <c r="C20" s="2"/>
    </row>
  </sheetData>
  <phoneticPr fontId="5" type="noConversion"/>
  <pageMargins left="0.7" right="0.7" top="0.75" bottom="0.75" header="0.3" footer="0.3"/>
  <pageSetup scale="96" orientation="portrait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0"/>
  <sheetViews>
    <sheetView workbookViewId="0">
      <selection sqref="A1:A1048576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11</v>
      </c>
    </row>
    <row r="6" spans="2:11">
      <c r="B6" s="1" t="s">
        <v>25</v>
      </c>
    </row>
    <row r="8" spans="2:11">
      <c r="I8" s="1">
        <v>2019</v>
      </c>
      <c r="K8" s="1">
        <v>2018</v>
      </c>
    </row>
    <row r="9" spans="2:11">
      <c r="B9" s="2" t="s">
        <v>10</v>
      </c>
    </row>
    <row r="10" spans="2:11">
      <c r="B10" s="1" t="s">
        <v>9</v>
      </c>
      <c r="I10" s="6">
        <v>1422.43</v>
      </c>
      <c r="K10" s="6">
        <v>802.01</v>
      </c>
    </row>
    <row r="12" spans="2:11" ht="15" thickBot="1">
      <c r="B12" s="2" t="s">
        <v>8</v>
      </c>
      <c r="I12" s="4">
        <f>I10</f>
        <v>1422.43</v>
      </c>
      <c r="K12" s="4">
        <f>K10</f>
        <v>802.01</v>
      </c>
    </row>
    <row r="14" spans="2:11">
      <c r="B14" s="2" t="s">
        <v>7</v>
      </c>
    </row>
    <row r="15" spans="2:11">
      <c r="B15" s="1" t="s">
        <v>6</v>
      </c>
      <c r="I15" s="6">
        <v>412.25</v>
      </c>
      <c r="K15" s="6">
        <v>634.32000000000005</v>
      </c>
    </row>
    <row r="16" spans="2:11">
      <c r="B16" s="1" t="s">
        <v>5</v>
      </c>
      <c r="I16" s="6">
        <v>59.38</v>
      </c>
      <c r="K16" s="5" t="s">
        <v>4</v>
      </c>
    </row>
    <row r="18" spans="2:11" ht="15" thickBot="1">
      <c r="B18" s="2" t="s">
        <v>3</v>
      </c>
      <c r="I18" s="4">
        <f>SUM(I15:I17)</f>
        <v>471.63</v>
      </c>
      <c r="K18" s="4">
        <f>SUM(K15:K17)</f>
        <v>634.32000000000005</v>
      </c>
    </row>
    <row r="20" spans="2:11" ht="15" thickBot="1">
      <c r="B20" s="2" t="s">
        <v>2</v>
      </c>
      <c r="I20" s="3">
        <f>I12-I18</f>
        <v>950.80000000000007</v>
      </c>
      <c r="K20" s="3">
        <f>K12-K18</f>
        <v>167.68999999999994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orientation="portrait"/>
  <headerFooter>
    <oddHeader>&amp;R&amp;"Calibri,Regular"&amp;K000000&amp;G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46"/>
  <sheetViews>
    <sheetView workbookViewId="0">
      <selection sqref="A1:A1048576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24</v>
      </c>
    </row>
    <row r="6" spans="2:11">
      <c r="B6" s="1" t="s">
        <v>25</v>
      </c>
    </row>
    <row r="8" spans="2:11">
      <c r="I8" s="1">
        <v>2019</v>
      </c>
      <c r="K8" s="1">
        <v>2018</v>
      </c>
    </row>
    <row r="10" spans="2:11">
      <c r="B10" s="2" t="s">
        <v>23</v>
      </c>
    </row>
    <row r="11" spans="2:11">
      <c r="B11" s="1" t="s">
        <v>22</v>
      </c>
      <c r="I11" s="8" t="s">
        <v>4</v>
      </c>
      <c r="K11" s="8" t="s">
        <v>4</v>
      </c>
    </row>
    <row r="12" spans="2:11">
      <c r="B12" s="1" t="s">
        <v>21</v>
      </c>
      <c r="I12" s="6">
        <v>1118.49</v>
      </c>
      <c r="K12" s="6">
        <v>167.69</v>
      </c>
    </row>
    <row r="14" spans="2:11" ht="15" thickBot="1">
      <c r="B14" s="2" t="s">
        <v>20</v>
      </c>
      <c r="I14" s="3">
        <f>I12</f>
        <v>1118.49</v>
      </c>
      <c r="K14" s="3">
        <f>K12</f>
        <v>167.69</v>
      </c>
    </row>
    <row r="17" spans="2:11" ht="15">
      <c r="B17" s="1" t="s">
        <v>19</v>
      </c>
      <c r="I17" s="8"/>
      <c r="K17" s="8" t="s">
        <v>4</v>
      </c>
    </row>
    <row r="19" spans="2:11" ht="15" thickBot="1">
      <c r="B19" s="1" t="s">
        <v>18</v>
      </c>
      <c r="I19" s="3">
        <f>I14</f>
        <v>1118.49</v>
      </c>
      <c r="K19" s="3">
        <f>K14</f>
        <v>167.69</v>
      </c>
    </row>
    <row r="21" spans="2:11">
      <c r="B21" s="2" t="s">
        <v>17</v>
      </c>
    </row>
    <row r="22" spans="2:11">
      <c r="B22" s="1" t="s">
        <v>16</v>
      </c>
      <c r="I22" s="7" t="s">
        <v>4</v>
      </c>
      <c r="K22" s="7" t="s">
        <v>4</v>
      </c>
    </row>
    <row r="23" spans="2:11">
      <c r="B23" s="1" t="s">
        <v>15</v>
      </c>
      <c r="I23" s="6">
        <v>1118.49</v>
      </c>
      <c r="K23" s="6">
        <v>167.69</v>
      </c>
    </row>
    <row r="25" spans="2:11" ht="15" thickBot="1">
      <c r="I25" s="3">
        <f>SUM(I22:I24)</f>
        <v>1118.49</v>
      </c>
      <c r="K25" s="3">
        <f>SUM(K22:K24)</f>
        <v>167.69</v>
      </c>
    </row>
    <row r="39" spans="2:2">
      <c r="B39" s="1" t="s">
        <v>14</v>
      </c>
    </row>
    <row r="45" spans="2:2">
      <c r="B45" s="1" t="s">
        <v>13</v>
      </c>
    </row>
    <row r="46" spans="2:2">
      <c r="B46" s="1" t="s">
        <v>12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97" orientation="portrait" horizontalDpi="4294967292" verticalDpi="4294967292"/>
  <headerFooter>
    <oddHeader>&amp;R&amp;"Calibri,Regular"&amp;K000000&amp;G</oddHeader>
  </headerFooter>
  <colBreaks count="1" manualBreakCount="1">
    <brk id="10" max="1048575" man="1"/>
  </col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20"/>
  <sheetViews>
    <sheetView topLeftCell="A2" workbookViewId="0">
      <selection activeCell="N11" sqref="N11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2">
      <c r="B5" s="2" t="s">
        <v>1</v>
      </c>
    </row>
    <row r="6" spans="2:2">
      <c r="B6" s="1" t="s">
        <v>0</v>
      </c>
    </row>
    <row r="9" spans="2:2">
      <c r="B9" s="2"/>
    </row>
    <row r="12" spans="2:2">
      <c r="B12" s="2"/>
    </row>
    <row r="14" spans="2:2">
      <c r="B14" s="2"/>
    </row>
    <row r="18" spans="2:2">
      <c r="B18" s="2"/>
    </row>
    <row r="20" spans="2:2">
      <c r="B20" s="2"/>
    </row>
  </sheetData>
  <phoneticPr fontId="5" type="noConversion"/>
  <pageMargins left="0.7" right="0.7" top="0.75" bottom="0.75" header="0.3" footer="0.3"/>
  <pageSetup scale="96" orientation="portrait"/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0"/>
  <sheetViews>
    <sheetView workbookViewId="0">
      <selection activeCell="M11" sqref="M11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9">
      <c r="B5" s="2" t="s">
        <v>11</v>
      </c>
    </row>
    <row r="6" spans="2:9">
      <c r="B6" s="1" t="s">
        <v>0</v>
      </c>
    </row>
    <row r="8" spans="2:9">
      <c r="I8" s="1">
        <v>2018</v>
      </c>
    </row>
    <row r="9" spans="2:9">
      <c r="B9" s="2" t="s">
        <v>10</v>
      </c>
    </row>
    <row r="10" spans="2:9">
      <c r="B10" s="1" t="s">
        <v>9</v>
      </c>
      <c r="I10" s="6">
        <v>802.01</v>
      </c>
    </row>
    <row r="12" spans="2:9" ht="15" thickBot="1">
      <c r="B12" s="2" t="s">
        <v>8</v>
      </c>
      <c r="I12" s="4">
        <f>I10</f>
        <v>802.01</v>
      </c>
    </row>
    <row r="14" spans="2:9">
      <c r="B14" s="2" t="s">
        <v>7</v>
      </c>
    </row>
    <row r="15" spans="2:9">
      <c r="B15" s="1" t="s">
        <v>6</v>
      </c>
      <c r="I15" s="6">
        <v>634.32000000000005</v>
      </c>
    </row>
    <row r="16" spans="2:9">
      <c r="B16" s="1" t="s">
        <v>5</v>
      </c>
      <c r="I16" s="5" t="s">
        <v>4</v>
      </c>
    </row>
    <row r="18" spans="2:9" ht="15" thickBot="1">
      <c r="B18" s="2" t="s">
        <v>3</v>
      </c>
      <c r="I18" s="4">
        <f>SUM(I15:I17)</f>
        <v>634.32000000000005</v>
      </c>
    </row>
    <row r="20" spans="2:9" ht="15" thickBot="1">
      <c r="B20" s="2" t="s">
        <v>2</v>
      </c>
      <c r="I20" s="3">
        <f>I12-I18</f>
        <v>167.68999999999994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orientation="portrait"/>
  <headerFooter>
    <oddHeader>&amp;R&amp;"Calibri,Regular"&amp;K000000&amp;G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46"/>
  <sheetViews>
    <sheetView workbookViewId="0">
      <selection activeCell="Q11" sqref="Q11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9">
      <c r="B5" s="2" t="s">
        <v>24</v>
      </c>
    </row>
    <row r="6" spans="2:9">
      <c r="B6" s="1" t="s">
        <v>0</v>
      </c>
    </row>
    <row r="8" spans="2:9">
      <c r="I8" s="1">
        <v>2018</v>
      </c>
    </row>
    <row r="10" spans="2:9">
      <c r="B10" s="2" t="s">
        <v>23</v>
      </c>
    </row>
    <row r="11" spans="2:9">
      <c r="B11" s="1" t="s">
        <v>22</v>
      </c>
      <c r="I11" s="8" t="s">
        <v>4</v>
      </c>
    </row>
    <row r="12" spans="2:9">
      <c r="B12" s="1" t="s">
        <v>21</v>
      </c>
      <c r="I12" s="6">
        <v>167.69</v>
      </c>
    </row>
    <row r="14" spans="2:9" ht="15" thickBot="1">
      <c r="B14" s="2" t="s">
        <v>20</v>
      </c>
      <c r="I14" s="3">
        <f>I12</f>
        <v>167.69</v>
      </c>
    </row>
    <row r="17" spans="2:9" ht="15">
      <c r="B17" s="1" t="s">
        <v>19</v>
      </c>
      <c r="I17" s="8" t="s">
        <v>4</v>
      </c>
    </row>
    <row r="19" spans="2:9" ht="15" thickBot="1">
      <c r="B19" s="1" t="s">
        <v>18</v>
      </c>
      <c r="I19" s="3">
        <f>I14</f>
        <v>167.69</v>
      </c>
    </row>
    <row r="21" spans="2:9">
      <c r="B21" s="2" t="s">
        <v>17</v>
      </c>
    </row>
    <row r="22" spans="2:9">
      <c r="B22" s="1" t="s">
        <v>16</v>
      </c>
      <c r="I22" s="7" t="s">
        <v>4</v>
      </c>
    </row>
    <row r="23" spans="2:9">
      <c r="B23" s="1" t="s">
        <v>15</v>
      </c>
      <c r="I23" s="6">
        <v>167.69</v>
      </c>
    </row>
    <row r="25" spans="2:9" ht="15" thickBot="1">
      <c r="I25" s="3">
        <f>SUM(I22:I24)</f>
        <v>167.69</v>
      </c>
    </row>
    <row r="39" spans="2:2">
      <c r="B39" s="1" t="s">
        <v>14</v>
      </c>
    </row>
    <row r="45" spans="2:2">
      <c r="B45" s="1" t="s">
        <v>13</v>
      </c>
    </row>
    <row r="46" spans="2:2">
      <c r="B46" s="1" t="s">
        <v>12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97" orientation="portrait" horizontalDpi="4294967292" verticalDpi="4294967292"/>
  <headerFooter>
    <oddHeader>&amp;R&amp;"Calibri,Regular"&amp;K000000&amp;G</oddHeader>
  </headerFooter>
  <colBreaks count="1" manualBreakCount="1">
    <brk id="10" max="1048575" man="1"/>
  </col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20"/>
  <sheetViews>
    <sheetView workbookViewId="0">
      <selection activeCell="C6" sqref="C6"/>
    </sheetView>
  </sheetViews>
  <sheetFormatPr baseColWidth="10" defaultColWidth="8.83203125" defaultRowHeight="14" x14ac:dyDescent="0"/>
  <cols>
    <col min="1" max="1" width="4.33203125" style="1" customWidth="1"/>
    <col min="2" max="2" width="4.83203125" style="1" customWidth="1"/>
    <col min="3" max="9" width="8.83203125" style="1"/>
    <col min="10" max="10" width="8.83203125" style="1" customWidth="1"/>
    <col min="11" max="11" width="4.83203125" style="1" customWidth="1"/>
    <col min="12" max="16384" width="8.83203125" style="1"/>
  </cols>
  <sheetData>
    <row r="5" spans="3:3">
      <c r="C5" s="2" t="s">
        <v>37</v>
      </c>
    </row>
    <row r="6" spans="3:3">
      <c r="C6" s="1" t="s">
        <v>34</v>
      </c>
    </row>
    <row r="9" spans="3:3">
      <c r="C9" s="2"/>
    </row>
    <row r="12" spans="3:3">
      <c r="C12" s="2"/>
    </row>
    <row r="14" spans="3:3">
      <c r="C14" s="2"/>
    </row>
    <row r="18" spans="3:3">
      <c r="C18" s="2"/>
    </row>
    <row r="20" spans="3:3">
      <c r="C20" s="2"/>
    </row>
  </sheetData>
  <pageMargins left="0.7" right="0.7" top="0.75" bottom="0.75" header="0.3" footer="0.3"/>
  <pageSetup scale="96" orientation="portrait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0"/>
  <sheetViews>
    <sheetView workbookViewId="0"/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11</v>
      </c>
    </row>
    <row r="6" spans="2:11">
      <c r="B6" s="1" t="s">
        <v>34</v>
      </c>
    </row>
    <row r="8" spans="2:11">
      <c r="I8" s="1">
        <v>2022</v>
      </c>
      <c r="K8" s="1">
        <v>2021</v>
      </c>
    </row>
    <row r="9" spans="2:11">
      <c r="B9" s="2" t="s">
        <v>10</v>
      </c>
    </row>
    <row r="10" spans="2:11">
      <c r="B10" s="1" t="s">
        <v>30</v>
      </c>
      <c r="I10" s="6">
        <f>465+730+130</f>
        <v>1325</v>
      </c>
      <c r="K10" s="6">
        <v>1480</v>
      </c>
    </row>
    <row r="12" spans="2:11" ht="15" thickBot="1">
      <c r="B12" s="2" t="s">
        <v>8</v>
      </c>
      <c r="I12" s="4">
        <f>I10</f>
        <v>1325</v>
      </c>
      <c r="K12" s="4">
        <v>1480</v>
      </c>
    </row>
    <row r="14" spans="2:11">
      <c r="B14" s="2" t="s">
        <v>7</v>
      </c>
    </row>
    <row r="15" spans="2:11">
      <c r="B15" s="1" t="s">
        <v>29</v>
      </c>
      <c r="I15" s="7">
        <v>300</v>
      </c>
      <c r="K15" s="7">
        <v>450</v>
      </c>
    </row>
    <row r="16" spans="2:11">
      <c r="B16" s="1" t="s">
        <v>5</v>
      </c>
      <c r="I16" s="7">
        <v>144.58000000000001</v>
      </c>
      <c r="K16" s="7" t="s">
        <v>4</v>
      </c>
    </row>
    <row r="18" spans="2:11" ht="15" thickBot="1">
      <c r="B18" s="2" t="s">
        <v>3</v>
      </c>
      <c r="I18" s="4">
        <f>SUM(I15:I17)</f>
        <v>444.58000000000004</v>
      </c>
      <c r="K18" s="4">
        <v>450</v>
      </c>
    </row>
    <row r="20" spans="2:11" ht="15" thickBot="1">
      <c r="B20" s="2" t="s">
        <v>2</v>
      </c>
      <c r="I20" s="3">
        <f>I12-I18</f>
        <v>880.42</v>
      </c>
      <c r="K20" s="3">
        <v>1030</v>
      </c>
    </row>
  </sheetData>
  <pageMargins left="0.70000000000000007" right="0.70000000000000007" top="0.75000000000000011" bottom="0.75000000000000011" header="0.30000000000000004" footer="0.30000000000000004"/>
  <pageSetup orientation="portrait"/>
  <headerFooter>
    <oddHeader>&amp;R&amp;"Calibri,Regular"&amp;K000000&amp;G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5"/>
  <sheetViews>
    <sheetView topLeftCell="C1" workbookViewId="0">
      <selection activeCell="P18" sqref="P18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24</v>
      </c>
    </row>
    <row r="6" spans="2:11">
      <c r="B6" s="1" t="s">
        <v>34</v>
      </c>
    </row>
    <row r="8" spans="2:11">
      <c r="I8" s="1">
        <v>2022</v>
      </c>
      <c r="K8" s="1">
        <v>2021</v>
      </c>
    </row>
    <row r="10" spans="2:11">
      <c r="B10" s="2" t="s">
        <v>23</v>
      </c>
    </row>
    <row r="11" spans="2:11">
      <c r="B11" s="1" t="s">
        <v>22</v>
      </c>
      <c r="I11" s="8" t="s">
        <v>4</v>
      </c>
      <c r="K11" s="8" t="s">
        <v>4</v>
      </c>
    </row>
    <row r="12" spans="2:11">
      <c r="B12" s="1" t="s">
        <v>21</v>
      </c>
      <c r="I12" s="6">
        <v>3316.75</v>
      </c>
      <c r="K12" s="6">
        <v>2436.33</v>
      </c>
    </row>
    <row r="14" spans="2:11" ht="15" thickBot="1">
      <c r="B14" s="2" t="s">
        <v>20</v>
      </c>
      <c r="I14" s="3">
        <f>I12</f>
        <v>3316.75</v>
      </c>
      <c r="K14" s="3">
        <v>2436.33</v>
      </c>
    </row>
    <row r="17" spans="2:11" ht="15">
      <c r="B17" s="1" t="s">
        <v>19</v>
      </c>
      <c r="I17" s="8" t="s">
        <v>4</v>
      </c>
      <c r="K17" s="8" t="s">
        <v>4</v>
      </c>
    </row>
    <row r="19" spans="2:11" ht="15" thickBot="1">
      <c r="B19" s="1" t="s">
        <v>18</v>
      </c>
      <c r="I19" s="3">
        <f>I14</f>
        <v>3316.75</v>
      </c>
      <c r="K19" s="3">
        <v>2436.33</v>
      </c>
    </row>
    <row r="21" spans="2:11">
      <c r="B21" s="2" t="s">
        <v>31</v>
      </c>
    </row>
    <row r="22" spans="2:11">
      <c r="B22" s="1" t="s">
        <v>16</v>
      </c>
      <c r="I22" s="7" t="s">
        <v>4</v>
      </c>
      <c r="K22" s="7" t="s">
        <v>4</v>
      </c>
    </row>
    <row r="23" spans="2:11">
      <c r="B23" s="1" t="s">
        <v>15</v>
      </c>
      <c r="I23" s="6">
        <v>3316.75</v>
      </c>
      <c r="K23" s="6">
        <v>2436.33</v>
      </c>
    </row>
    <row r="25" spans="2:11" ht="15" thickBot="1">
      <c r="I25" s="3">
        <f>SUM(I22:I24)</f>
        <v>3316.75</v>
      </c>
      <c r="K25" s="3">
        <v>2436.33</v>
      </c>
    </row>
  </sheetData>
  <pageMargins left="0.70000000000000007" right="0.70000000000000007" top="0.75000000000000011" bottom="0.75000000000000011" header="0.30000000000000004" footer="0.30000000000000004"/>
  <pageSetup paperSize="9" scale="97" orientation="portrait" horizontalDpi="4294967292" verticalDpi="4294967292"/>
  <headerFooter>
    <oddHeader>&amp;R&amp;"Calibri,Regular"&amp;K000000&amp;G</oddHeader>
  </headerFooter>
  <colBreaks count="1" manualBreakCount="1">
    <brk id="10" max="1048575" man="1"/>
  </col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20"/>
  <sheetViews>
    <sheetView topLeftCell="A3" workbookViewId="0">
      <selection activeCell="H32" sqref="H32"/>
    </sheetView>
  </sheetViews>
  <sheetFormatPr baseColWidth="10" defaultColWidth="8.83203125" defaultRowHeight="14" x14ac:dyDescent="0"/>
  <cols>
    <col min="1" max="1" width="4.33203125" style="1" customWidth="1"/>
    <col min="2" max="2" width="4.83203125" style="1" customWidth="1"/>
    <col min="3" max="9" width="8.83203125" style="1"/>
    <col min="10" max="10" width="8.83203125" style="1" customWidth="1"/>
    <col min="11" max="11" width="4.83203125" style="1" customWidth="1"/>
    <col min="12" max="16384" width="8.83203125" style="1"/>
  </cols>
  <sheetData>
    <row r="5" spans="3:3">
      <c r="C5" s="2" t="s">
        <v>33</v>
      </c>
    </row>
    <row r="6" spans="3:3">
      <c r="C6" s="1" t="s">
        <v>32</v>
      </c>
    </row>
    <row r="9" spans="3:3">
      <c r="C9" s="2"/>
    </row>
    <row r="12" spans="3:3">
      <c r="C12" s="2"/>
    </row>
    <row r="14" spans="3:3">
      <c r="C14" s="2"/>
    </row>
    <row r="18" spans="3:3">
      <c r="C18" s="2"/>
    </row>
    <row r="20" spans="3:3">
      <c r="C20" s="2"/>
    </row>
  </sheetData>
  <phoneticPr fontId="5" type="noConversion"/>
  <pageMargins left="0.7" right="0.7" top="0.75" bottom="0.75" header="0.3" footer="0.3"/>
  <pageSetup scale="96" orientation="portrait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0"/>
  <sheetViews>
    <sheetView workbookViewId="0"/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11</v>
      </c>
    </row>
    <row r="6" spans="2:11">
      <c r="B6" s="1" t="s">
        <v>32</v>
      </c>
    </row>
    <row r="8" spans="2:11">
      <c r="I8" s="1">
        <v>2021</v>
      </c>
      <c r="K8" s="1">
        <v>2020</v>
      </c>
    </row>
    <row r="9" spans="2:11">
      <c r="B9" s="2" t="s">
        <v>10</v>
      </c>
    </row>
    <row r="10" spans="2:11">
      <c r="B10" s="1" t="s">
        <v>30</v>
      </c>
      <c r="I10" s="6">
        <v>1480</v>
      </c>
      <c r="K10" s="6">
        <v>287.83999999999997</v>
      </c>
    </row>
    <row r="12" spans="2:11" ht="15" thickBot="1">
      <c r="B12" s="2" t="s">
        <v>8</v>
      </c>
      <c r="I12" s="4">
        <f>I10</f>
        <v>1480</v>
      </c>
      <c r="K12" s="4">
        <f>K10</f>
        <v>287.83999999999997</v>
      </c>
    </row>
    <row r="14" spans="2:11">
      <c r="B14" s="2" t="s">
        <v>7</v>
      </c>
    </row>
    <row r="15" spans="2:11">
      <c r="B15" s="1" t="s">
        <v>29</v>
      </c>
      <c r="I15" s="7">
        <v>450</v>
      </c>
      <c r="K15" s="7" t="s">
        <v>4</v>
      </c>
    </row>
    <row r="16" spans="2:11">
      <c r="B16" s="1" t="s">
        <v>5</v>
      </c>
      <c r="I16" s="7" t="s">
        <v>4</v>
      </c>
      <c r="K16" s="7" t="s">
        <v>4</v>
      </c>
    </row>
    <row r="18" spans="2:11" ht="15" thickBot="1">
      <c r="B18" s="2" t="s">
        <v>3</v>
      </c>
      <c r="I18" s="4">
        <f>SUM(I15:I17)</f>
        <v>450</v>
      </c>
      <c r="K18" s="4">
        <f>SUM(K15:K17)</f>
        <v>0</v>
      </c>
    </row>
    <row r="20" spans="2:11" ht="15" thickBot="1">
      <c r="B20" s="2" t="s">
        <v>2</v>
      </c>
      <c r="I20" s="3">
        <f>I12-I18</f>
        <v>1030</v>
      </c>
      <c r="K20" s="3">
        <f>K12-K18</f>
        <v>287.83999999999997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orientation="portrait"/>
  <headerFooter>
    <oddHeader>&amp;R&amp;"Calibri,Regular"&amp;K000000&amp;G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5"/>
  <sheetViews>
    <sheetView workbookViewId="0"/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24</v>
      </c>
    </row>
    <row r="6" spans="2:11">
      <c r="B6" s="1" t="s">
        <v>32</v>
      </c>
    </row>
    <row r="8" spans="2:11">
      <c r="I8" s="1">
        <v>2021</v>
      </c>
      <c r="K8" s="1">
        <v>2020</v>
      </c>
    </row>
    <row r="10" spans="2:11">
      <c r="B10" s="2" t="s">
        <v>23</v>
      </c>
    </row>
    <row r="11" spans="2:11">
      <c r="B11" s="1" t="s">
        <v>22</v>
      </c>
      <c r="I11" s="8" t="s">
        <v>4</v>
      </c>
      <c r="K11" s="8" t="s">
        <v>4</v>
      </c>
    </row>
    <row r="12" spans="2:11">
      <c r="B12" s="1" t="s">
        <v>21</v>
      </c>
      <c r="I12" s="6">
        <v>2436.33</v>
      </c>
      <c r="K12" s="6">
        <v>1406.33</v>
      </c>
    </row>
    <row r="14" spans="2:11" ht="15" thickBot="1">
      <c r="B14" s="2" t="s">
        <v>20</v>
      </c>
      <c r="I14" s="3">
        <f>I12</f>
        <v>2436.33</v>
      </c>
      <c r="K14" s="3">
        <f>K12</f>
        <v>1406.33</v>
      </c>
    </row>
    <row r="17" spans="2:11" ht="15">
      <c r="B17" s="1" t="s">
        <v>19</v>
      </c>
      <c r="I17" s="8" t="s">
        <v>4</v>
      </c>
      <c r="K17" s="8" t="s">
        <v>4</v>
      </c>
    </row>
    <row r="19" spans="2:11" ht="15" thickBot="1">
      <c r="B19" s="1" t="s">
        <v>18</v>
      </c>
      <c r="I19" s="3">
        <f>I14</f>
        <v>2436.33</v>
      </c>
      <c r="K19" s="3">
        <f>K14</f>
        <v>1406.33</v>
      </c>
    </row>
    <row r="21" spans="2:11">
      <c r="B21" s="2" t="s">
        <v>31</v>
      </c>
    </row>
    <row r="22" spans="2:11">
      <c r="B22" s="1" t="s">
        <v>16</v>
      </c>
      <c r="I22" s="7" t="s">
        <v>4</v>
      </c>
      <c r="K22" s="7" t="s">
        <v>4</v>
      </c>
    </row>
    <row r="23" spans="2:11">
      <c r="B23" s="1" t="s">
        <v>15</v>
      </c>
      <c r="I23" s="6">
        <v>2436.33</v>
      </c>
      <c r="K23" s="6">
        <v>1406.33</v>
      </c>
    </row>
    <row r="25" spans="2:11" ht="15" thickBot="1">
      <c r="I25" s="3">
        <f>SUM(I22:I24)</f>
        <v>2436.33</v>
      </c>
      <c r="K25" s="3">
        <f>SUM(K22:K24)</f>
        <v>1406.33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97" orientation="portrait" horizontalDpi="4294967292" verticalDpi="4294967292"/>
  <headerFooter>
    <oddHeader>&amp;R&amp;"Calibri,Regular"&amp;K000000&amp;G</oddHeader>
  </headerFooter>
  <colBreaks count="1" manualBreakCount="1">
    <brk id="10" max="1048575" man="1"/>
  </col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20"/>
  <sheetViews>
    <sheetView topLeftCell="A10" workbookViewId="0">
      <selection activeCell="M11" sqref="M11"/>
    </sheetView>
  </sheetViews>
  <sheetFormatPr baseColWidth="10" defaultColWidth="8.83203125" defaultRowHeight="14" x14ac:dyDescent="0"/>
  <cols>
    <col min="1" max="1" width="4.33203125" style="1" customWidth="1"/>
    <col min="2" max="2" width="4.83203125" style="1" customWidth="1"/>
    <col min="3" max="9" width="8.83203125" style="1"/>
    <col min="10" max="10" width="8.83203125" style="1" customWidth="1"/>
    <col min="11" max="11" width="4.83203125" style="1" customWidth="1"/>
    <col min="12" max="16384" width="8.83203125" style="1"/>
  </cols>
  <sheetData>
    <row r="5" spans="3:3">
      <c r="C5" s="2" t="s">
        <v>28</v>
      </c>
    </row>
    <row r="6" spans="3:3">
      <c r="C6" s="1" t="s">
        <v>27</v>
      </c>
    </row>
    <row r="9" spans="3:3">
      <c r="C9" s="2"/>
    </row>
    <row r="12" spans="3:3">
      <c r="C12" s="2"/>
    </row>
    <row r="14" spans="3:3">
      <c r="C14" s="2"/>
    </row>
    <row r="18" spans="3:3">
      <c r="C18" s="2"/>
    </row>
    <row r="20" spans="3:3">
      <c r="C20" s="2"/>
    </row>
  </sheetData>
  <phoneticPr fontId="5" type="noConversion"/>
  <pageMargins left="0.7" right="0.7" top="0.75" bottom="0.75" header="0.3" footer="0.3"/>
  <pageSetup scale="96" orientation="portrait"/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20"/>
  <sheetViews>
    <sheetView workbookViewId="0">
      <selection activeCell="M11" sqref="M11"/>
    </sheetView>
  </sheetViews>
  <sheetFormatPr baseColWidth="10" defaultColWidth="8.83203125" defaultRowHeight="14" x14ac:dyDescent="0"/>
  <cols>
    <col min="1" max="1" width="4.83203125" style="1" customWidth="1"/>
    <col min="2" max="9" width="8.83203125" style="1"/>
    <col min="10" max="10" width="4.83203125" style="1" customWidth="1"/>
    <col min="11" max="16384" width="8.83203125" style="1"/>
  </cols>
  <sheetData>
    <row r="5" spans="2:11">
      <c r="B5" s="2" t="s">
        <v>11</v>
      </c>
    </row>
    <row r="6" spans="2:11">
      <c r="B6" s="1" t="s">
        <v>27</v>
      </c>
    </row>
    <row r="8" spans="2:11">
      <c r="I8" s="1">
        <v>2020</v>
      </c>
      <c r="K8" s="1">
        <v>2019</v>
      </c>
    </row>
    <row r="9" spans="2:11">
      <c r="B9" s="2" t="s">
        <v>10</v>
      </c>
    </row>
    <row r="10" spans="2:11">
      <c r="B10" s="1" t="s">
        <v>30</v>
      </c>
      <c r="I10" s="6">
        <v>287.83999999999997</v>
      </c>
      <c r="K10" s="6">
        <v>1422.43</v>
      </c>
    </row>
    <row r="12" spans="2:11" ht="15" thickBot="1">
      <c r="B12" s="2" t="s">
        <v>8</v>
      </c>
      <c r="I12" s="4">
        <f>I10</f>
        <v>287.83999999999997</v>
      </c>
      <c r="K12" s="4">
        <f>K10</f>
        <v>1422.43</v>
      </c>
    </row>
    <row r="14" spans="2:11">
      <c r="B14" s="2" t="s">
        <v>7</v>
      </c>
    </row>
    <row r="15" spans="2:11">
      <c r="B15" s="1" t="s">
        <v>29</v>
      </c>
      <c r="I15" s="7" t="s">
        <v>4</v>
      </c>
      <c r="K15" s="6">
        <v>412.25</v>
      </c>
    </row>
    <row r="16" spans="2:11">
      <c r="B16" s="1" t="s">
        <v>5</v>
      </c>
      <c r="I16" s="7" t="s">
        <v>4</v>
      </c>
      <c r="K16" s="6">
        <v>59.38</v>
      </c>
    </row>
    <row r="18" spans="2:11" ht="15" thickBot="1">
      <c r="B18" s="2" t="s">
        <v>3</v>
      </c>
      <c r="I18" s="4">
        <f>SUM(I15:I17)</f>
        <v>0</v>
      </c>
      <c r="K18" s="4">
        <f>SUM(K15:K17)</f>
        <v>471.63</v>
      </c>
    </row>
    <row r="20" spans="2:11" ht="15" thickBot="1">
      <c r="B20" s="2" t="s">
        <v>2</v>
      </c>
      <c r="I20" s="3">
        <f>I12-I18</f>
        <v>287.83999999999997</v>
      </c>
      <c r="K20" s="3">
        <f>K12-K18</f>
        <v>950.80000000000007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orientation="portrait"/>
  <headerFooter>
    <oddHeader>&amp;R&amp;"Calibri,Regular"&amp;K000000&amp;G</oddHead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ACTS Annual Accounts Cover</vt:lpstr>
      <vt:lpstr>Cover 2022</vt:lpstr>
      <vt:lpstr>Income and Expenditure 2022</vt:lpstr>
      <vt:lpstr>Balance Sheet 2022</vt:lpstr>
      <vt:lpstr>Cover 2021</vt:lpstr>
      <vt:lpstr>Income and Expenditure 2021</vt:lpstr>
      <vt:lpstr>Balance Sheet 2021</vt:lpstr>
      <vt:lpstr>Cover 2020</vt:lpstr>
      <vt:lpstr>Income and Expenditure 2020</vt:lpstr>
      <vt:lpstr>Balance Sheet 2020</vt:lpstr>
      <vt:lpstr>Cover 2019</vt:lpstr>
      <vt:lpstr>Income and Expenditure 2019</vt:lpstr>
      <vt:lpstr>Balance Sheet 2019</vt:lpstr>
      <vt:lpstr>Cover 2018</vt:lpstr>
      <vt:lpstr>Income and Expenditure 2018</vt:lpstr>
      <vt:lpstr>Balance Sheet 2018</vt:lpstr>
    </vt:vector>
  </TitlesOfParts>
  <Company>All Mod Cons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Orr</dc:creator>
  <cp:lastModifiedBy>Stephen Orr</cp:lastModifiedBy>
  <cp:lastPrinted>2023-06-02T13:59:59Z</cp:lastPrinted>
  <dcterms:created xsi:type="dcterms:W3CDTF">2023-06-02T12:16:15Z</dcterms:created>
  <dcterms:modified xsi:type="dcterms:W3CDTF">2023-07-28T14:18:00Z</dcterms:modified>
</cp:coreProperties>
</file>